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vie\Downloads\"/>
    </mc:Choice>
  </mc:AlternateContent>
  <xr:revisionPtr revIDLastSave="0" documentId="13_ncr:1_{963DF460-2EF5-41E8-9557-8B93A6AEAE6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recha Pensio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B19" i="1"/>
  <c r="B17" i="1"/>
  <c r="B18" i="1" s="1"/>
  <c r="B20" i="1" s="1"/>
  <c r="B21" i="1" s="1"/>
  <c r="B14" i="1"/>
  <c r="B15" i="1" s="1"/>
  <c r="B16" i="1" s="1"/>
  <c r="B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20" authorId="0" shapeId="0" xr:uid="{00000000-0006-0000-0000-000001000000}">
      <text>
        <r>
          <rPr>
            <sz val="10"/>
            <rFont val="Arial"/>
            <family val="2"/>
          </rPr>
          <t>Capital = Renta mensual (brecha) / tasa mensual equivalente al 8% E.A.
Corresponde a una renta perpetua (supuesto conservador).</t>
        </r>
      </text>
    </comment>
    <comment ref="B23" authorId="0" shapeId="0" xr:uid="{00000000-0006-0000-0000-000002000000}">
      <text>
        <r>
          <rPr>
            <sz val="10"/>
            <rFont val="Arial"/>
            <family val="2"/>
          </rPr>
          <t>PMT = Capital x i / ((1+i)^n - 1)
i = tasa mensual equivalente a la E.A. seleccionada
n = número de meses que faltan para pensionarse</t>
        </r>
      </text>
    </comment>
  </commentList>
</comments>
</file>

<file path=xl/sharedStrings.xml><?xml version="1.0" encoding="utf-8"?>
<sst xmlns="http://schemas.openxmlformats.org/spreadsheetml/2006/main" count="44" uniqueCount="44">
  <si>
    <t>CALCULADORA DE BRECHA PENSIONAL</t>
  </si>
  <si>
    <t>Herramienta de asesoría en ahorro pensional — completar solo las celdas amarillas</t>
  </si>
  <si>
    <t>Amarillo/azul = celda editable por el usuario   |   Negro = fórmula (no editar)</t>
  </si>
  <si>
    <t>1. DATOS DE ENTRADA</t>
  </si>
  <si>
    <t>Género</t>
  </si>
  <si>
    <t>Hombre</t>
  </si>
  <si>
    <t>Seleccionar Hombre o Mujer</t>
  </si>
  <si>
    <t>Edad actual (años)</t>
  </si>
  <si>
    <t>Edad de la persona hoy</t>
  </si>
  <si>
    <t>Salario actual (mensual, $)</t>
  </si>
  <si>
    <t>Salario mensual bruto actual</t>
  </si>
  <si>
    <t>% estimado de la pensión sobre el salario</t>
  </si>
  <si>
    <t>Tasa de reemplazo asumida (por defecto 49,5%)</t>
  </si>
  <si>
    <t>Rendimiento anual E.A. para el capital objetivo</t>
  </si>
  <si>
    <t>Tasa efectiva anual usada para dimensionar el capital (por defecto 8% E.A.)</t>
  </si>
  <si>
    <t>Tasa Efectiva Anual (E.A.) para el ahorro mensual</t>
  </si>
  <si>
    <t>Rentabilidad esperada del vehículo de ahorro/inversión durante la acumulación</t>
  </si>
  <si>
    <t>2. RESULTADOS DE LA BRECHA PENSIONAL</t>
  </si>
  <si>
    <t>Edad de pensión (según género)</t>
  </si>
  <si>
    <t>62 años hombres / 57 años mujeres (régimen actual)</t>
  </si>
  <si>
    <t>Tiempo que falta para la pensión</t>
  </si>
  <si>
    <t>Edad de pensión menos edad actual</t>
  </si>
  <si>
    <t>Tiempo que falta para la pensión (meses)</t>
  </si>
  <si>
    <t>Años restantes convertidos a meses</t>
  </si>
  <si>
    <t>Valor estimado de la pensión (mensual)</t>
  </si>
  <si>
    <t>Salario actual x % estimado de la pensión</t>
  </si>
  <si>
    <t>Brecha pensional (mensual)</t>
  </si>
  <si>
    <t>|Valor de la pensión - Salario actual| (en valor absoluto)</t>
  </si>
  <si>
    <t>Tasa mensual equivalente (rendimiento del capital)</t>
  </si>
  <si>
    <t>Conversión de la E.A. a tasa mensual equivalente</t>
  </si>
  <si>
    <t>Capital necesario a la edad de pensión</t>
  </si>
  <si>
    <t>Capital que, invertido al rendimiento anual definido, genera de forma perpetua la renta mensual de la brecha</t>
  </si>
  <si>
    <t>Tasa mensual equivalente (rendimiento del ahorro)</t>
  </si>
  <si>
    <t>Conversión de la E.A. de ahorro a tasa mensual equivalente</t>
  </si>
  <si>
    <t>Ahorro mínimo mensual requerido</t>
  </si>
  <si>
    <t>Cuota mensual (anualidad ordinaria) que acumula el capital objetivo en el tiempo restante</t>
  </si>
  <si>
    <t>3. SUPUESTOS Y NOTAS METODOLÓGICAS</t>
  </si>
  <si>
    <t>• El % de pensión (49,5%) y la tasa de reemplazo son un supuesto de referencia; el valor real depende del IBL, semanas cotizadas y tipo de régimen (RPM/RAIS).</t>
  </si>
  <si>
    <t>• El capital necesario se calcula como una renta perpetua: Capital = Brecha mensual / tasa mensual equivalente al rendimiento anual definido.</t>
  </si>
  <si>
    <t>• El ahorro mínimo mensual se calcula como una anualidad ordinaria (depósitos al final de cada mes) que acumula el capital objetivo en el número de meses restantes.</t>
  </si>
  <si>
    <t>• Todas las tasas se ingresan como Efectivas Anuales (E.A.) y se convierten internamente a tasa mensual equivalente: (1+EA)^(1/12)-1.</t>
  </si>
  <si>
    <t>• Herramienta de apoyo comercial/educativo; no reemplaza el cálculo oficial de Colpensiones ni de la AFP.</t>
  </si>
  <si>
    <t>Rendimiento mensual del capital ahorrado</t>
  </si>
  <si>
    <t>• Edad de pensión: 62 años hombres / 57 años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</si>
</sst>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 &quot;#,##0;&quot;($ &quot;#,##0\);\-"/>
    <numFmt numFmtId="165" formatCode="0.0%"/>
    <numFmt numFmtId="167" formatCode="#,##0&quot; meses&quot;"/>
    <numFmt numFmtId="168" formatCode="0.0000%"/>
    <numFmt numFmtId="170" formatCode="#,##0&quot; años&quot;"/>
  </numFmts>
  <fonts count="14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10"/>
      <color rgb="FF1F4E78"/>
      <name val="Arial"/>
      <charset val="1"/>
    </font>
    <font>
      <i/>
      <sz val="9"/>
      <color rgb="FF808080"/>
      <name val="Arial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b/>
      <sz val="11"/>
      <color rgb="FF000000"/>
      <name val="Arial"/>
      <charset val="1"/>
    </font>
    <font>
      <b/>
      <sz val="12"/>
      <color rgb="FF000000"/>
      <name val="Arial"/>
      <charset val="1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Arial"/>
      <family val="2"/>
    </font>
    <font>
      <b/>
      <sz val="12"/>
      <color rgb="FF00B050"/>
      <name val="Arial"/>
      <family val="2"/>
    </font>
    <font>
      <i/>
      <sz val="9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0" borderId="1" xfId="0" applyFont="1" applyBorder="1"/>
    <xf numFmtId="0" fontId="6" fillId="4" borderId="1" xfId="0" applyFont="1" applyFill="1" applyBorder="1" applyAlignment="1">
      <alignment horizontal="center" vertical="center"/>
    </xf>
    <xf numFmtId="0" fontId="3" fillId="0" borderId="0" xfId="0" applyFont="1"/>
    <xf numFmtId="3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3" fontId="5" fillId="5" borderId="1" xfId="0" applyNumberFormat="1" applyFont="1" applyFill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70" fontId="5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/>
    <xf numFmtId="164" fontId="12" fillId="5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zoomScaleNormal="100" workbookViewId="0">
      <pane ySplit="4" topLeftCell="A5" activePane="bottomLeft" state="frozen"/>
      <selection pane="bottomLeft" activeCell="A5" sqref="A5:C5"/>
    </sheetView>
  </sheetViews>
  <sheetFormatPr baseColWidth="10" defaultColWidth="8.6328125" defaultRowHeight="14.5" x14ac:dyDescent="0.35"/>
  <cols>
    <col min="1" max="1" width="42" customWidth="1"/>
    <col min="2" max="2" width="20" customWidth="1"/>
    <col min="3" max="3" width="34" customWidth="1"/>
    <col min="4" max="4" width="3" customWidth="1"/>
    <col min="5" max="5" width="40" customWidth="1"/>
  </cols>
  <sheetData>
    <row r="1" spans="1:3" ht="27.75" customHeight="1" x14ac:dyDescent="0.35">
      <c r="A1" s="5" t="s">
        <v>0</v>
      </c>
      <c r="B1" s="5"/>
      <c r="C1" s="5"/>
    </row>
    <row r="2" spans="1:3" x14ac:dyDescent="0.35">
      <c r="A2" s="4" t="s">
        <v>1</v>
      </c>
      <c r="B2" s="4"/>
      <c r="C2" s="4"/>
    </row>
    <row r="3" spans="1:3" hidden="1" x14ac:dyDescent="0.35">
      <c r="A3" s="3" t="s">
        <v>2</v>
      </c>
      <c r="B3" s="3"/>
      <c r="C3" s="3"/>
    </row>
    <row r="5" spans="1:3" ht="19.5" customHeight="1" x14ac:dyDescent="0.35">
      <c r="A5" s="2" t="s">
        <v>3</v>
      </c>
      <c r="B5" s="2"/>
      <c r="C5" s="2"/>
    </row>
    <row r="6" spans="1:3" x14ac:dyDescent="0.35">
      <c r="A6" s="6" t="s">
        <v>4</v>
      </c>
      <c r="B6" s="7" t="s">
        <v>5</v>
      </c>
      <c r="C6" s="8" t="s">
        <v>6</v>
      </c>
    </row>
    <row r="7" spans="1:3" x14ac:dyDescent="0.35">
      <c r="A7" s="6" t="s">
        <v>7</v>
      </c>
      <c r="B7" s="9">
        <v>30</v>
      </c>
      <c r="C7" s="8" t="s">
        <v>8</v>
      </c>
    </row>
    <row r="8" spans="1:3" x14ac:dyDescent="0.35">
      <c r="A8" s="6" t="s">
        <v>9</v>
      </c>
      <c r="B8" s="10">
        <v>5500000</v>
      </c>
      <c r="C8" s="8" t="s">
        <v>10</v>
      </c>
    </row>
    <row r="9" spans="1:3" x14ac:dyDescent="0.35">
      <c r="A9" s="6" t="s">
        <v>11</v>
      </c>
      <c r="B9" s="11">
        <v>0.495</v>
      </c>
      <c r="C9" s="8" t="s">
        <v>12</v>
      </c>
    </row>
    <row r="10" spans="1:3" x14ac:dyDescent="0.35">
      <c r="A10" s="6" t="s">
        <v>13</v>
      </c>
      <c r="B10" s="11">
        <v>0.08</v>
      </c>
      <c r="C10" s="8" t="s">
        <v>14</v>
      </c>
    </row>
    <row r="11" spans="1:3" x14ac:dyDescent="0.35">
      <c r="A11" s="6" t="s">
        <v>15</v>
      </c>
      <c r="B11" s="11">
        <v>0.08</v>
      </c>
      <c r="C11" s="8" t="s">
        <v>16</v>
      </c>
    </row>
    <row r="13" spans="1:3" ht="19.5" customHeight="1" x14ac:dyDescent="0.35">
      <c r="A13" s="2" t="s">
        <v>17</v>
      </c>
      <c r="B13" s="2"/>
      <c r="C13" s="2"/>
    </row>
    <row r="14" spans="1:3" x14ac:dyDescent="0.35">
      <c r="A14" s="12" t="s">
        <v>18</v>
      </c>
      <c r="B14" s="13">
        <f>IF(B6="Hombre",62,57)</f>
        <v>62</v>
      </c>
      <c r="C14" s="8" t="s">
        <v>19</v>
      </c>
    </row>
    <row r="15" spans="1:3" x14ac:dyDescent="0.35">
      <c r="A15" s="12" t="s">
        <v>20</v>
      </c>
      <c r="B15" s="18">
        <f>B14-B7</f>
        <v>32</v>
      </c>
      <c r="C15" s="8" t="s">
        <v>21</v>
      </c>
    </row>
    <row r="16" spans="1:3" x14ac:dyDescent="0.35">
      <c r="A16" s="6" t="s">
        <v>22</v>
      </c>
      <c r="B16" s="14">
        <f>B15*12</f>
        <v>384</v>
      </c>
      <c r="C16" s="8" t="s">
        <v>23</v>
      </c>
    </row>
    <row r="17" spans="1:3" x14ac:dyDescent="0.35">
      <c r="A17" s="12" t="s">
        <v>24</v>
      </c>
      <c r="B17" s="15">
        <f>B8*B9</f>
        <v>2722500</v>
      </c>
      <c r="C17" s="8" t="s">
        <v>25</v>
      </c>
    </row>
    <row r="18" spans="1:3" ht="15.5" x14ac:dyDescent="0.35">
      <c r="A18" s="12" t="s">
        <v>26</v>
      </c>
      <c r="B18" s="19">
        <f>ABS(B17-B8)</f>
        <v>2777500</v>
      </c>
      <c r="C18" s="8" t="s">
        <v>27</v>
      </c>
    </row>
    <row r="19" spans="1:3" x14ac:dyDescent="0.35">
      <c r="A19" s="6" t="s">
        <v>28</v>
      </c>
      <c r="B19" s="17">
        <f>(1+B10)^(1/12)-1</f>
        <v>6.4340301100034303E-3</v>
      </c>
      <c r="C19" s="8" t="s">
        <v>29</v>
      </c>
    </row>
    <row r="20" spans="1:3" ht="15.5" x14ac:dyDescent="0.35">
      <c r="A20" s="12" t="s">
        <v>30</v>
      </c>
      <c r="B20" s="16">
        <f>B18/B19</f>
        <v>431688996.24539047</v>
      </c>
      <c r="C20" s="8" t="s">
        <v>31</v>
      </c>
    </row>
    <row r="21" spans="1:3" ht="15.5" x14ac:dyDescent="0.35">
      <c r="A21" s="20" t="s">
        <v>42</v>
      </c>
      <c r="B21" s="21">
        <f>B20*B10/12</f>
        <v>2877926.6416359362</v>
      </c>
      <c r="C21" s="8"/>
    </row>
    <row r="22" spans="1:3" ht="0.5" customHeight="1" x14ac:dyDescent="0.35">
      <c r="A22" s="6" t="s">
        <v>32</v>
      </c>
      <c r="B22" s="17">
        <f>(1+B11)^(1/12)-1</f>
        <v>6.4340301100034303E-3</v>
      </c>
      <c r="C22" s="8" t="s">
        <v>33</v>
      </c>
    </row>
    <row r="23" spans="1:3" ht="15.5" x14ac:dyDescent="0.35">
      <c r="A23" s="12" t="s">
        <v>34</v>
      </c>
      <c r="B23" s="16">
        <f>IF(B16=0,B20,B20*B22/((1+B22)^B16-1))</f>
        <v>258682.9217196152</v>
      </c>
      <c r="C23" s="8" t="s">
        <v>35</v>
      </c>
    </row>
    <row r="25" spans="1:3" ht="19.5" customHeight="1" x14ac:dyDescent="0.35">
      <c r="A25" s="2" t="s">
        <v>36</v>
      </c>
      <c r="B25" s="2"/>
      <c r="C25" s="2"/>
    </row>
    <row r="26" spans="1:3" ht="27.75" customHeight="1" x14ac:dyDescent="0.35">
      <c r="A26" s="22" t="s">
        <v>43</v>
      </c>
      <c r="B26" s="1"/>
      <c r="C26" s="1"/>
    </row>
    <row r="27" spans="1:3" ht="27.75" customHeight="1" x14ac:dyDescent="0.35">
      <c r="A27" s="1" t="s">
        <v>37</v>
      </c>
      <c r="B27" s="1"/>
      <c r="C27" s="1"/>
    </row>
    <row r="28" spans="1:3" ht="27.75" customHeight="1" x14ac:dyDescent="0.35">
      <c r="A28" s="1" t="s">
        <v>38</v>
      </c>
      <c r="B28" s="1"/>
      <c r="C28" s="1"/>
    </row>
    <row r="29" spans="1:3" ht="27.75" customHeight="1" x14ac:dyDescent="0.35">
      <c r="A29" s="1" t="s">
        <v>39</v>
      </c>
      <c r="B29" s="1"/>
      <c r="C29" s="1"/>
    </row>
    <row r="30" spans="1:3" ht="27.75" customHeight="1" x14ac:dyDescent="0.35">
      <c r="A30" s="1" t="s">
        <v>40</v>
      </c>
      <c r="B30" s="1"/>
      <c r="C30" s="1"/>
    </row>
    <row r="31" spans="1:3" ht="27.75" customHeight="1" x14ac:dyDescent="0.35">
      <c r="A31" s="1" t="s">
        <v>41</v>
      </c>
      <c r="B31" s="1"/>
      <c r="C31" s="1"/>
    </row>
  </sheetData>
  <mergeCells count="12">
    <mergeCell ref="A30:C30"/>
    <mergeCell ref="A31:C31"/>
    <mergeCell ref="A25:C25"/>
    <mergeCell ref="A26:C26"/>
    <mergeCell ref="A27:C27"/>
    <mergeCell ref="A28:C28"/>
    <mergeCell ref="A29:C29"/>
    <mergeCell ref="A1:C1"/>
    <mergeCell ref="A2:C2"/>
    <mergeCell ref="A3:C3"/>
    <mergeCell ref="A5:C5"/>
    <mergeCell ref="A13:C13"/>
  </mergeCells>
  <dataValidations count="4">
    <dataValidation type="list" error="Seleccione Hombre o Mujer" prompt="Seleccione Hombre o Mujer" sqref="B6" xr:uid="{00000000-0002-0000-0000-000000000000}">
      <formula1>"Hombre,Mujer"</formula1>
      <formula2>0</formula2>
    </dataValidation>
    <dataValidation type="decimal" showErrorMessage="1" error="Ingrese un porcentaje entre 0% y 100% (ej: 0,495)" sqref="B9" xr:uid="{00000000-0002-0000-0000-000001000000}">
      <formula1>0</formula1>
      <formula2>1</formula2>
    </dataValidation>
    <dataValidation type="decimal" showErrorMessage="1" error="Ingrese una tasa efectiva anual entre 0% y 100% (ej: 0,08 para 8%)" sqref="B10:B11" xr:uid="{00000000-0002-0000-0000-000002000000}">
      <formula1>0</formula1>
      <formula2>1</formula2>
    </dataValidation>
    <dataValidation type="whole" showErrorMessage="1" error="Ingrese una edad entre 18 y 80 años" sqref="B7" xr:uid="{00000000-0002-0000-0000-000003000000}">
      <formula1>18</formula1>
      <formula2>80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Brecha Pensional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Divier Perea Perea</cp:lastModifiedBy>
  <cp:revision>0</cp:revision>
  <dcterms:created xsi:type="dcterms:W3CDTF">2026-09-12T15:46:18Z</dcterms:created>
  <dcterms:modified xsi:type="dcterms:W3CDTF">2026-09-12T16:12:42Z</dcterms:modified>
  <dc:language>en-US</dc:language>
</cp:coreProperties>
</file>